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65" yWindow="0" windowWidth="19065" windowHeight="11655" firstSheet="1" activeTab="3"/>
  </bookViews>
  <sheets>
    <sheet name="7 - 8 класс (девушки) " sheetId="16" r:id="rId1"/>
    <sheet name="7-8 класс (девушки)" sheetId="24" r:id="rId2"/>
    <sheet name="7 - 8 класс  (юноши)" sheetId="21" r:id="rId3"/>
    <sheet name="9 - 11 класс (девушки) " sheetId="19" r:id="rId4"/>
    <sheet name="9 - 11 класс  (юноши)" sheetId="22" r:id="rId5"/>
  </sheets>
  <definedNames>
    <definedName name="_xlnm._FilterDatabase" localSheetId="1" hidden="1">'7-8 класс (девушки)'!#REF!</definedName>
  </definedNames>
  <calcPr calcId="144525"/>
</workbook>
</file>

<file path=xl/calcChain.xml><?xml version="1.0" encoding="utf-8"?>
<calcChain xmlns="http://schemas.openxmlformats.org/spreadsheetml/2006/main">
  <c r="I8" i="22" l="1"/>
  <c r="I9" i="22"/>
  <c r="I10" i="22"/>
  <c r="I11" i="22"/>
  <c r="I12" i="22"/>
  <c r="I14" i="22"/>
  <c r="I15" i="22"/>
  <c r="I16" i="22"/>
  <c r="I17" i="22"/>
  <c r="I18" i="22"/>
  <c r="I13" i="22"/>
  <c r="I19" i="22"/>
  <c r="I9" i="19"/>
  <c r="I10" i="19"/>
  <c r="I8" i="19"/>
  <c r="G8" i="19" l="1"/>
  <c r="G9" i="19"/>
  <c r="G10" i="19"/>
  <c r="G12" i="22"/>
  <c r="G16" i="22"/>
  <c r="G9" i="22"/>
  <c r="G10" i="22"/>
  <c r="G19" i="22"/>
  <c r="G17" i="22"/>
  <c r="G18" i="22"/>
  <c r="G11" i="22"/>
  <c r="G14" i="22"/>
  <c r="G13" i="22"/>
  <c r="G15" i="22"/>
  <c r="G8" i="22"/>
  <c r="K9" i="22" l="1"/>
  <c r="K10" i="22"/>
  <c r="K11" i="22"/>
  <c r="K8" i="22"/>
  <c r="K8" i="19"/>
  <c r="K9" i="19"/>
  <c r="K10" i="19"/>
  <c r="L15" i="22" l="1"/>
  <c r="L18" i="22"/>
  <c r="L11" i="22"/>
  <c r="L17" i="22"/>
  <c r="L14" i="22"/>
  <c r="L13" i="22"/>
  <c r="G17" i="16"/>
  <c r="G12" i="16"/>
  <c r="G13" i="16"/>
  <c r="G18" i="16"/>
  <c r="G11" i="16"/>
  <c r="G14" i="16"/>
  <c r="G19" i="16"/>
  <c r="G15" i="16"/>
  <c r="G10" i="16"/>
  <c r="G16" i="16"/>
  <c r="G8" i="16"/>
  <c r="G9" i="16"/>
  <c r="G20" i="16"/>
  <c r="K16" i="16"/>
  <c r="K8" i="16"/>
  <c r="K9" i="16"/>
  <c r="K17" i="16"/>
  <c r="K12" i="16"/>
  <c r="K13" i="16"/>
  <c r="K18" i="16"/>
  <c r="K11" i="16"/>
  <c r="K14" i="16"/>
  <c r="K19" i="16"/>
  <c r="K15" i="16"/>
  <c r="K10" i="16"/>
  <c r="K20" i="16"/>
  <c r="I16" i="16"/>
  <c r="L16" i="16" s="1"/>
  <c r="N16" i="16" s="1"/>
  <c r="I8" i="16"/>
  <c r="L8" i="16" s="1"/>
  <c r="N8" i="16" s="1"/>
  <c r="I9" i="16"/>
  <c r="L9" i="16" s="1"/>
  <c r="N9" i="16" s="1"/>
  <c r="I17" i="16"/>
  <c r="L17" i="16" s="1"/>
  <c r="N17" i="16" s="1"/>
  <c r="I12" i="16"/>
  <c r="L12" i="16" s="1"/>
  <c r="N12" i="16" s="1"/>
  <c r="I13" i="16"/>
  <c r="L13" i="16" s="1"/>
  <c r="N13" i="16" s="1"/>
  <c r="I18" i="16"/>
  <c r="L18" i="16" s="1"/>
  <c r="N18" i="16" s="1"/>
  <c r="I11" i="16"/>
  <c r="L11" i="16" s="1"/>
  <c r="N11" i="16" s="1"/>
  <c r="I14" i="16"/>
  <c r="L14" i="16" s="1"/>
  <c r="N14" i="16" s="1"/>
  <c r="I19" i="16"/>
  <c r="L19" i="16" s="1"/>
  <c r="N19" i="16" s="1"/>
  <c r="I15" i="16"/>
  <c r="L15" i="16" s="1"/>
  <c r="N15" i="16" s="1"/>
  <c r="I10" i="16"/>
  <c r="L10" i="16" s="1"/>
  <c r="N10" i="16" s="1"/>
  <c r="I20" i="16"/>
  <c r="L20" i="16" s="1"/>
  <c r="N20" i="16" s="1"/>
  <c r="L10" i="22" l="1"/>
  <c r="L12" i="22"/>
  <c r="L19" i="22"/>
  <c r="L9" i="22"/>
  <c r="L9" i="19"/>
  <c r="L16" i="22"/>
  <c r="L8" i="22"/>
  <c r="L8" i="19"/>
  <c r="L10" i="19"/>
</calcChain>
</file>

<file path=xl/sharedStrings.xml><?xml version="1.0" encoding="utf-8"?>
<sst xmlns="http://schemas.openxmlformats.org/spreadsheetml/2006/main" count="279" uniqueCount="123">
  <si>
    <t>№ п/п</t>
  </si>
  <si>
    <t>Фамилия, имя, отчество учащегося (полностью)</t>
  </si>
  <si>
    <t>Класс</t>
  </si>
  <si>
    <t>Апелляция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</si>
  <si>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</si>
  <si>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</si>
  <si>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</si>
  <si>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Отсутствовали:  нет</t>
  </si>
  <si>
    <t>Код работы</t>
  </si>
  <si>
    <t>Итого</t>
  </si>
  <si>
    <t>МОУ "СОШ № 14 города Пугачёва имени П.А.Столыпина"</t>
  </si>
  <si>
    <t>Ерошенко  Екатерина Максимовна</t>
  </si>
  <si>
    <t>7 «А»</t>
  </si>
  <si>
    <t>Ембулаева Снежана Алексеевна</t>
  </si>
  <si>
    <t>Шевчук Анна  Андреевна</t>
  </si>
  <si>
    <t>8 «А»</t>
  </si>
  <si>
    <t>Желудкова Дарья Алексеевна</t>
  </si>
  <si>
    <t>8 «Б»</t>
  </si>
  <si>
    <t>8 «В»</t>
  </si>
  <si>
    <t>Кленина Ульяна Сергеевна</t>
  </si>
  <si>
    <t>МОУ "СОШ № 13 г.Пугачева имени М.В.Ломоносова"</t>
  </si>
  <si>
    <t>Королев Валерий Васильевич</t>
  </si>
  <si>
    <t>Валетова Лилия Маратовна</t>
  </si>
  <si>
    <t>7А</t>
  </si>
  <si>
    <t>МОУ "СОШ №5 г.Пугачева"</t>
  </si>
  <si>
    <t>Хасполадов Заур Адик оглы</t>
  </si>
  <si>
    <t xml:space="preserve">Киреева Виктория Андреевна </t>
  </si>
  <si>
    <t>МОУ "СОШ №1 г.Пугачева имени Т.Г.Мазура"</t>
  </si>
  <si>
    <t>Соколова Варвара Сергеевна</t>
  </si>
  <si>
    <t>Домаренкова Кристина Михайловна</t>
  </si>
  <si>
    <t>Лебедева Альбина Валерьевна</t>
  </si>
  <si>
    <t>Янгалычина Дания Ренатовна</t>
  </si>
  <si>
    <t>Яковлева Надежда Ивановна</t>
  </si>
  <si>
    <t>МОУ "СОШ с.Давыдовка"</t>
  </si>
  <si>
    <t>Есаян Арина Араратовна</t>
  </si>
  <si>
    <t>Ильясова Сауле Садаргалиевна</t>
  </si>
  <si>
    <t>Белянкина Юлия Александровна</t>
  </si>
  <si>
    <t>МОУ "СОШ с. Клинцовка"</t>
  </si>
  <si>
    <t>Жиганов Виктор Юрьевич</t>
  </si>
  <si>
    <t>Образовательное учреждение (сокращенное наименование согласно Устава)</t>
  </si>
  <si>
    <t>Члены жюри:</t>
  </si>
  <si>
    <t>Лапшин А.В.  – учитель физической культуры МОУ «СОШ № 3 г. Пугачева»</t>
  </si>
  <si>
    <t>Губанова Н.Г.  – учитель физической культуры МОУ «СОШ № 2 города Пугачева»</t>
  </si>
  <si>
    <t>Бабанов С.А.  – учитель физической культуры МОУ «СОШ № 2 города Пугачева»</t>
  </si>
  <si>
    <t>Румянцев А.А.  – учитель физической культуры МОУ «СОШ № 14 города Пугачева им.П.А.Столыпина»</t>
  </si>
  <si>
    <t>Донецкий Г.Ю.  – учитель физической культуры МОУ «СОШ № 13 города Пугачева им.М.В.Ломоносова»</t>
  </si>
  <si>
    <t>Председатель жюри:</t>
  </si>
  <si>
    <t>Витютнева Н.Н. - заместитель директора МБУ ДО "ДЮСШ" г.Пугачева</t>
  </si>
  <si>
    <t>Волков Павел Алексеевич</t>
  </si>
  <si>
    <t>Протокол заседания жюри муниципального этапа всероссийской олимпиады школьников по физической культуре  Пугачевского муниципального района  от 7 декабря 2018 года</t>
  </si>
  <si>
    <t>Королев В.В.  – учитель физической культуры МОУ «СОШ № 13 города Пугачева им.М.В.Ломоносова»</t>
  </si>
  <si>
    <t>Повестка: утверждение результатов  муниципального этапа всероссийской олимпиады по физической культуре 2018 года</t>
  </si>
  <si>
    <t>Решили: утвердить результаты муниципального  этапа всероссийской олимпиады по физической культуре  2018 года</t>
  </si>
  <si>
    <t>Теория  (результат)</t>
  </si>
  <si>
    <t>Теория (балл)</t>
  </si>
  <si>
    <t>Гимнастика (результат)</t>
  </si>
  <si>
    <t>Гимнастика (балл)</t>
  </si>
  <si>
    <t>Волейбол (результат)</t>
  </si>
  <si>
    <t>Волейбол (балл)</t>
  </si>
  <si>
    <t>Всего (баллы)</t>
  </si>
  <si>
    <t>Баскетбол (результат)</t>
  </si>
  <si>
    <t>Баскетбол (балл)</t>
  </si>
  <si>
    <t>призер</t>
  </si>
  <si>
    <t>победитель</t>
  </si>
  <si>
    <t>участник</t>
  </si>
  <si>
    <t>МЭ7.15.</t>
  </si>
  <si>
    <t>МЭ7.1.</t>
  </si>
  <si>
    <t>МЭ7.5.</t>
  </si>
  <si>
    <t>МЭ7.13.</t>
  </si>
  <si>
    <t>МЭ7.2.</t>
  </si>
  <si>
    <t>МЭ7.3.</t>
  </si>
  <si>
    <t>МЭ7.4.</t>
  </si>
  <si>
    <t>МЭ7.19.</t>
  </si>
  <si>
    <t>МЭ7.14.</t>
  </si>
  <si>
    <t>МЭ7.12.</t>
  </si>
  <si>
    <t>МЭ7.20.</t>
  </si>
  <si>
    <t>МЭ7.6.</t>
  </si>
  <si>
    <t>МЭ7.17.</t>
  </si>
  <si>
    <t xml:space="preserve">Присутствовали:  7    человек  </t>
  </si>
  <si>
    <t>Максимальный балл: 100</t>
  </si>
  <si>
    <t>МЭФК111</t>
  </si>
  <si>
    <t>МЭФК1010</t>
  </si>
  <si>
    <t>МЭФК1012</t>
  </si>
  <si>
    <t>МЭФК114</t>
  </si>
  <si>
    <t>МЭФК116</t>
  </si>
  <si>
    <t>МЭФК1013</t>
  </si>
  <si>
    <t>МЭФК91</t>
  </si>
  <si>
    <t>МЭФК92</t>
  </si>
  <si>
    <t>МЭФК95</t>
  </si>
  <si>
    <t>МЭФК96</t>
  </si>
  <si>
    <t>МЭФК97</t>
  </si>
  <si>
    <t>МЭФК99</t>
  </si>
  <si>
    <t>МЭФК911</t>
  </si>
  <si>
    <t>МЭФК913</t>
  </si>
  <si>
    <t>МЭФК914</t>
  </si>
  <si>
    <t>Тутунова Дарья Вадимовна</t>
  </si>
  <si>
    <t>МОУ "СОШ №14 г. Пугачева"</t>
  </si>
  <si>
    <t>Румянцев Александр Александрович</t>
  </si>
  <si>
    <t>Ильина Арина Николаевна</t>
  </si>
  <si>
    <t>Куванова Елизавета Владимировна</t>
  </si>
  <si>
    <t>Гусарев Никита Юрьевич</t>
  </si>
  <si>
    <t>9в</t>
  </si>
  <si>
    <t>Дементьев Анатолий Михайлович</t>
  </si>
  <si>
    <t>Банников Виктор Сергеевич</t>
  </si>
  <si>
    <t>9б</t>
  </si>
  <si>
    <t>Ульянцев Руслан Гаязович</t>
  </si>
  <si>
    <t>Тимофеев Вадим Александрович</t>
  </si>
  <si>
    <t>Гревцев Кирил Александровович</t>
  </si>
  <si>
    <t>Кузнецов Никита Вячеславович</t>
  </si>
  <si>
    <t>Тагиев Руслан Балиевич</t>
  </si>
  <si>
    <t>Трибушин Денис Владимирович</t>
  </si>
  <si>
    <t>Лыжин Николай Олегович</t>
  </si>
  <si>
    <t>Бондарь Иван Дмитриевич</t>
  </si>
  <si>
    <t>Мухаметкалиев Виталий Анатольевич</t>
  </si>
  <si>
    <t>Гандбол (результат)</t>
  </si>
  <si>
    <t>Гандбол (балл)</t>
  </si>
  <si>
    <t xml:space="preserve">Присутствовали:      человек  </t>
  </si>
  <si>
    <t>Протокол заседания жюри муниципального этапа всероссийской олимпиады школьников по физической культуре  Пугачевского муниципального района  от 20 декабря 2019 года</t>
  </si>
  <si>
    <t>Повестка: утверждение результатов  муниципального этапа всероссийской олимпиады по физической культуре 2019 года</t>
  </si>
  <si>
    <t>Решили: утвердить результаты муниципального  этапа всероссийской олимпиады по физической культуре  2019 года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</si>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</sst>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CC00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0" borderId="0" xfId="0" applyFont="1" applyAlignment="1"/>
    <xf numFmtId="0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/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110" zoomScaleNormal="110" workbookViewId="0">
      <selection activeCell="H7" sqref="H7"/>
    </sheetView>
  </sheetViews>
  <sheetFormatPr defaultRowHeight="15" x14ac:dyDescent="0.25"/>
  <cols>
    <col min="1" max="1" width="4.28515625" style="2" customWidth="1"/>
    <col min="2" max="2" width="9.85546875" style="2" customWidth="1"/>
    <col min="3" max="3" width="18" style="2" customWidth="1"/>
    <col min="4" max="4" width="20.140625" style="2" customWidth="1"/>
    <col min="5" max="5" width="4.7109375" style="2" customWidth="1"/>
    <col min="6" max="13" width="5.7109375" style="2" customWidth="1"/>
    <col min="14" max="14" width="6.140625" style="2" customWidth="1"/>
    <col min="15" max="15" width="10.7109375" style="2" customWidth="1"/>
    <col min="16" max="16" width="5" style="2" customWidth="1"/>
    <col min="17" max="17" width="16.7109375" style="2" customWidth="1"/>
    <col min="18" max="16384" width="9.140625" style="2"/>
  </cols>
  <sheetData>
    <row r="1" spans="1:17" s="32" customFormat="1" ht="30" customHeight="1" x14ac:dyDescent="0.25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36" customFormat="1" ht="15" customHeight="1" x14ac:dyDescent="0.25">
      <c r="A2" s="31" t="s">
        <v>78</v>
      </c>
      <c r="B2" s="31"/>
      <c r="C2" s="31"/>
      <c r="D2" s="31"/>
      <c r="E2" s="31"/>
      <c r="F2" s="33"/>
      <c r="G2" s="33"/>
      <c r="H2" s="33"/>
      <c r="I2" s="33"/>
      <c r="J2" s="34"/>
      <c r="K2" s="34"/>
      <c r="L2" s="35"/>
      <c r="M2" s="33"/>
      <c r="N2" s="33"/>
      <c r="O2" s="33"/>
      <c r="P2" s="33"/>
    </row>
    <row r="3" spans="1:17" s="36" customFormat="1" ht="15" customHeight="1" x14ac:dyDescent="0.25">
      <c r="A3" s="31" t="s">
        <v>7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5"/>
      <c r="M3" s="33"/>
      <c r="N3" s="33"/>
      <c r="O3" s="33"/>
      <c r="P3" s="33"/>
    </row>
    <row r="4" spans="1:17" s="32" customFormat="1" ht="15" customHeight="1" x14ac:dyDescent="0.25">
      <c r="A4" s="31" t="s">
        <v>51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6"/>
    </row>
    <row r="5" spans="1:17" s="32" customFormat="1" ht="15" customHeight="1" x14ac:dyDescent="0.25">
      <c r="A5" s="31" t="s">
        <v>52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6"/>
    </row>
    <row r="6" spans="1:17" s="36" customFormat="1" ht="15" customHeight="1" x14ac:dyDescent="0.25">
      <c r="A6" s="12" t="s">
        <v>79</v>
      </c>
      <c r="B6" s="13"/>
      <c r="C6" s="13"/>
      <c r="D6" s="13"/>
      <c r="E6" s="14"/>
      <c r="F6" s="3"/>
      <c r="G6" s="3"/>
      <c r="H6" s="4"/>
      <c r="I6" s="4"/>
      <c r="J6" s="5"/>
      <c r="K6" s="5"/>
      <c r="L6" s="5"/>
      <c r="M6" s="4"/>
      <c r="N6" s="6"/>
      <c r="O6" s="7"/>
      <c r="P6" s="8"/>
    </row>
    <row r="7" spans="1:17" s="40" customFormat="1" ht="110.25" x14ac:dyDescent="0.25">
      <c r="A7" s="37" t="s">
        <v>0</v>
      </c>
      <c r="B7" s="38" t="s">
        <v>8</v>
      </c>
      <c r="C7" s="37" t="s">
        <v>1</v>
      </c>
      <c r="D7" s="37" t="s">
        <v>39</v>
      </c>
      <c r="E7" s="37" t="s">
        <v>2</v>
      </c>
      <c r="F7" s="39" t="s">
        <v>53</v>
      </c>
      <c r="G7" s="50" t="s">
        <v>54</v>
      </c>
      <c r="H7" s="39" t="s">
        <v>55</v>
      </c>
      <c r="I7" s="50" t="s">
        <v>56</v>
      </c>
      <c r="J7" s="39" t="s">
        <v>57</v>
      </c>
      <c r="K7" s="50" t="s">
        <v>58</v>
      </c>
      <c r="L7" s="49" t="s">
        <v>59</v>
      </c>
      <c r="M7" s="37" t="s">
        <v>3</v>
      </c>
      <c r="N7" s="37" t="s">
        <v>9</v>
      </c>
      <c r="O7" s="37" t="s">
        <v>4</v>
      </c>
      <c r="P7" s="37" t="s">
        <v>5</v>
      </c>
      <c r="Q7" s="37" t="s">
        <v>6</v>
      </c>
    </row>
    <row r="8" spans="1:17" s="25" customFormat="1" ht="47.25" x14ac:dyDescent="0.25">
      <c r="A8" s="16">
        <v>1</v>
      </c>
      <c r="B8" s="19" t="s">
        <v>65</v>
      </c>
      <c r="C8" s="17" t="s">
        <v>36</v>
      </c>
      <c r="D8" s="17" t="s">
        <v>37</v>
      </c>
      <c r="E8" s="18">
        <v>7</v>
      </c>
      <c r="F8" s="44">
        <v>27</v>
      </c>
      <c r="G8" s="46">
        <f t="shared" ref="G8:G20" si="0">35*F8/29</f>
        <v>32.586206896551722</v>
      </c>
      <c r="H8" s="44">
        <v>19.2</v>
      </c>
      <c r="I8" s="46">
        <f t="shared" ref="I8:I20" si="1">20*H8/20</f>
        <v>19.2</v>
      </c>
      <c r="J8" s="44">
        <v>42</v>
      </c>
      <c r="K8" s="46">
        <f t="shared" ref="K8:K20" si="2">45*J8/42</f>
        <v>45</v>
      </c>
      <c r="L8" s="47">
        <f t="shared" ref="L8:L20" si="3">G8+I8+K8</f>
        <v>96.786206896551718</v>
      </c>
      <c r="M8" s="16"/>
      <c r="N8" s="48">
        <f>L8</f>
        <v>96.786206896551718</v>
      </c>
      <c r="O8" s="24" t="s">
        <v>63</v>
      </c>
      <c r="P8" s="15">
        <v>1</v>
      </c>
      <c r="Q8" s="15" t="s">
        <v>38</v>
      </c>
    </row>
    <row r="9" spans="1:17" s="25" customFormat="1" ht="47.25" x14ac:dyDescent="0.25">
      <c r="A9" s="16">
        <v>2</v>
      </c>
      <c r="B9" s="21" t="s">
        <v>66</v>
      </c>
      <c r="C9" s="19" t="s">
        <v>30</v>
      </c>
      <c r="D9" s="20" t="s">
        <v>27</v>
      </c>
      <c r="E9" s="20">
        <v>8</v>
      </c>
      <c r="F9" s="44">
        <v>29</v>
      </c>
      <c r="G9" s="46">
        <f t="shared" si="0"/>
        <v>35</v>
      </c>
      <c r="H9" s="44">
        <v>19</v>
      </c>
      <c r="I9" s="46">
        <f t="shared" si="1"/>
        <v>19</v>
      </c>
      <c r="J9" s="44">
        <v>39</v>
      </c>
      <c r="K9" s="46">
        <f t="shared" si="2"/>
        <v>41.785714285714285</v>
      </c>
      <c r="L9" s="47">
        <f t="shared" si="3"/>
        <v>95.785714285714278</v>
      </c>
      <c r="M9" s="16"/>
      <c r="N9" s="48">
        <f t="shared" ref="N9:N20" si="4">L9</f>
        <v>95.785714285714278</v>
      </c>
      <c r="O9" s="24" t="s">
        <v>62</v>
      </c>
      <c r="P9" s="15">
        <v>2</v>
      </c>
      <c r="Q9" s="15" t="s">
        <v>32</v>
      </c>
    </row>
    <row r="10" spans="1:17" s="25" customFormat="1" ht="63" x14ac:dyDescent="0.25">
      <c r="A10" s="16">
        <v>3</v>
      </c>
      <c r="B10" s="15" t="s">
        <v>67</v>
      </c>
      <c r="C10" s="15" t="s">
        <v>14</v>
      </c>
      <c r="D10" s="16" t="s">
        <v>10</v>
      </c>
      <c r="E10" s="15" t="s">
        <v>15</v>
      </c>
      <c r="F10" s="44">
        <v>29</v>
      </c>
      <c r="G10" s="46">
        <f t="shared" si="0"/>
        <v>35</v>
      </c>
      <c r="H10" s="44">
        <v>16.2</v>
      </c>
      <c r="I10" s="46">
        <f t="shared" si="1"/>
        <v>16.2</v>
      </c>
      <c r="J10" s="44">
        <v>36</v>
      </c>
      <c r="K10" s="46">
        <f t="shared" si="2"/>
        <v>38.571428571428569</v>
      </c>
      <c r="L10" s="47">
        <f t="shared" si="3"/>
        <v>89.771428571428572</v>
      </c>
      <c r="M10" s="15"/>
      <c r="N10" s="48">
        <f t="shared" si="4"/>
        <v>89.771428571428572</v>
      </c>
      <c r="O10" s="24" t="s">
        <v>62</v>
      </c>
      <c r="P10" s="15">
        <v>3</v>
      </c>
      <c r="Q10" s="15" t="s">
        <v>48</v>
      </c>
    </row>
    <row r="11" spans="1:17" s="25" customFormat="1" ht="63" x14ac:dyDescent="0.25">
      <c r="A11" s="16">
        <v>4</v>
      </c>
      <c r="B11" s="41" t="s">
        <v>68</v>
      </c>
      <c r="C11" s="15" t="s">
        <v>13</v>
      </c>
      <c r="D11" s="16" t="s">
        <v>10</v>
      </c>
      <c r="E11" s="15" t="s">
        <v>12</v>
      </c>
      <c r="F11" s="44">
        <v>20</v>
      </c>
      <c r="G11" s="46">
        <f t="shared" si="0"/>
        <v>24.137931034482758</v>
      </c>
      <c r="H11" s="44">
        <v>19.600000000000001</v>
      </c>
      <c r="I11" s="46">
        <f t="shared" si="1"/>
        <v>19.600000000000001</v>
      </c>
      <c r="J11" s="44">
        <v>42</v>
      </c>
      <c r="K11" s="46">
        <f t="shared" si="2"/>
        <v>45</v>
      </c>
      <c r="L11" s="47">
        <f t="shared" si="3"/>
        <v>88.737931034482756</v>
      </c>
      <c r="M11" s="15"/>
      <c r="N11" s="48">
        <f t="shared" si="4"/>
        <v>88.737931034482756</v>
      </c>
      <c r="O11" s="24" t="s">
        <v>62</v>
      </c>
      <c r="P11" s="15">
        <v>4</v>
      </c>
      <c r="Q11" s="15" t="s">
        <v>48</v>
      </c>
    </row>
    <row r="12" spans="1:17" s="25" customFormat="1" ht="48" customHeight="1" x14ac:dyDescent="0.25">
      <c r="A12" s="16">
        <v>5</v>
      </c>
      <c r="B12" s="19" t="s">
        <v>69</v>
      </c>
      <c r="C12" s="19" t="s">
        <v>28</v>
      </c>
      <c r="D12" s="20" t="s">
        <v>27</v>
      </c>
      <c r="E12" s="19">
        <v>8</v>
      </c>
      <c r="F12" s="45">
        <v>23</v>
      </c>
      <c r="G12" s="46">
        <f t="shared" si="0"/>
        <v>27.758620689655171</v>
      </c>
      <c r="H12" s="45">
        <v>19</v>
      </c>
      <c r="I12" s="46">
        <f t="shared" si="1"/>
        <v>19</v>
      </c>
      <c r="J12" s="44">
        <v>36</v>
      </c>
      <c r="K12" s="46">
        <f t="shared" si="2"/>
        <v>38.571428571428569</v>
      </c>
      <c r="L12" s="47">
        <f t="shared" si="3"/>
        <v>85.330049261083744</v>
      </c>
      <c r="M12" s="15"/>
      <c r="N12" s="48">
        <f t="shared" si="4"/>
        <v>85.330049261083744</v>
      </c>
      <c r="O12" s="24" t="s">
        <v>62</v>
      </c>
      <c r="P12" s="16">
        <v>5</v>
      </c>
      <c r="Q12" s="15" t="s">
        <v>32</v>
      </c>
    </row>
    <row r="13" spans="1:17" s="25" customFormat="1" ht="47.25" x14ac:dyDescent="0.25">
      <c r="A13" s="16">
        <v>6</v>
      </c>
      <c r="B13" s="19" t="s">
        <v>70</v>
      </c>
      <c r="C13" s="19" t="s">
        <v>31</v>
      </c>
      <c r="D13" s="20" t="s">
        <v>27</v>
      </c>
      <c r="E13" s="20">
        <v>8</v>
      </c>
      <c r="F13" s="44">
        <v>19</v>
      </c>
      <c r="G13" s="46">
        <f t="shared" si="0"/>
        <v>22.931034482758619</v>
      </c>
      <c r="H13" s="44">
        <v>20</v>
      </c>
      <c r="I13" s="46">
        <f t="shared" si="1"/>
        <v>20</v>
      </c>
      <c r="J13" s="44">
        <v>39</v>
      </c>
      <c r="K13" s="46">
        <f t="shared" si="2"/>
        <v>41.785714285714285</v>
      </c>
      <c r="L13" s="47">
        <f t="shared" si="3"/>
        <v>84.716748768472911</v>
      </c>
      <c r="M13" s="16"/>
      <c r="N13" s="48">
        <f t="shared" si="4"/>
        <v>84.716748768472911</v>
      </c>
      <c r="O13" s="24" t="s">
        <v>62</v>
      </c>
      <c r="P13" s="15">
        <v>6</v>
      </c>
      <c r="Q13" s="15" t="s">
        <v>32</v>
      </c>
    </row>
    <row r="14" spans="1:17" s="25" customFormat="1" ht="47.25" x14ac:dyDescent="0.25">
      <c r="A14" s="16">
        <v>7</v>
      </c>
      <c r="B14" s="19" t="s">
        <v>71</v>
      </c>
      <c r="C14" s="19" t="s">
        <v>29</v>
      </c>
      <c r="D14" s="20" t="s">
        <v>27</v>
      </c>
      <c r="E14" s="20">
        <v>8</v>
      </c>
      <c r="F14" s="44">
        <v>20</v>
      </c>
      <c r="G14" s="46">
        <f t="shared" si="0"/>
        <v>24.137931034482758</v>
      </c>
      <c r="H14" s="44">
        <v>18</v>
      </c>
      <c r="I14" s="46">
        <f t="shared" si="1"/>
        <v>18</v>
      </c>
      <c r="J14" s="44">
        <v>33</v>
      </c>
      <c r="K14" s="46">
        <f t="shared" si="2"/>
        <v>35.357142857142854</v>
      </c>
      <c r="L14" s="47">
        <f t="shared" si="3"/>
        <v>77.495073891625623</v>
      </c>
      <c r="M14" s="15"/>
      <c r="N14" s="48">
        <f t="shared" si="4"/>
        <v>77.495073891625623</v>
      </c>
      <c r="O14" s="15" t="s">
        <v>64</v>
      </c>
      <c r="P14" s="15">
        <v>7</v>
      </c>
      <c r="Q14" s="15" t="s">
        <v>32</v>
      </c>
    </row>
    <row r="15" spans="1:17" s="25" customFormat="1" ht="63" x14ac:dyDescent="0.25">
      <c r="A15" s="16">
        <v>8</v>
      </c>
      <c r="B15" s="15" t="s">
        <v>72</v>
      </c>
      <c r="C15" s="15" t="s">
        <v>11</v>
      </c>
      <c r="D15" s="16" t="s">
        <v>10</v>
      </c>
      <c r="E15" s="15" t="s">
        <v>12</v>
      </c>
      <c r="F15" s="44">
        <v>25</v>
      </c>
      <c r="G15" s="46">
        <f t="shared" si="0"/>
        <v>30.172413793103448</v>
      </c>
      <c r="H15" s="44">
        <v>16.600000000000001</v>
      </c>
      <c r="I15" s="46">
        <f t="shared" si="1"/>
        <v>16.600000000000001</v>
      </c>
      <c r="J15" s="44">
        <v>27</v>
      </c>
      <c r="K15" s="46">
        <f t="shared" si="2"/>
        <v>28.928571428571427</v>
      </c>
      <c r="L15" s="47">
        <f t="shared" si="3"/>
        <v>75.700985221674884</v>
      </c>
      <c r="M15" s="15"/>
      <c r="N15" s="48">
        <f t="shared" si="4"/>
        <v>75.700985221674884</v>
      </c>
      <c r="O15" s="15" t="s">
        <v>64</v>
      </c>
      <c r="P15" s="15">
        <v>8</v>
      </c>
      <c r="Q15" s="15" t="s">
        <v>48</v>
      </c>
    </row>
    <row r="16" spans="1:17" s="25" customFormat="1" ht="53.25" customHeight="1" x14ac:dyDescent="0.25">
      <c r="A16" s="16">
        <v>9</v>
      </c>
      <c r="B16" s="19" t="s">
        <v>73</v>
      </c>
      <c r="C16" s="19" t="s">
        <v>34</v>
      </c>
      <c r="D16" s="19" t="s">
        <v>33</v>
      </c>
      <c r="E16" s="20">
        <v>7</v>
      </c>
      <c r="F16" s="44">
        <v>18</v>
      </c>
      <c r="G16" s="46">
        <f t="shared" si="0"/>
        <v>21.724137931034484</v>
      </c>
      <c r="H16" s="44">
        <v>18.399999999999999</v>
      </c>
      <c r="I16" s="46">
        <f t="shared" si="1"/>
        <v>18.399999999999999</v>
      </c>
      <c r="J16" s="44">
        <v>30</v>
      </c>
      <c r="K16" s="46">
        <f t="shared" si="2"/>
        <v>32.142857142857146</v>
      </c>
      <c r="L16" s="47">
        <f t="shared" si="3"/>
        <v>72.266995073891621</v>
      </c>
      <c r="M16" s="16"/>
      <c r="N16" s="48">
        <f t="shared" si="4"/>
        <v>72.266995073891621</v>
      </c>
      <c r="O16" s="15" t="s">
        <v>64</v>
      </c>
      <c r="P16" s="15">
        <v>9</v>
      </c>
      <c r="Q16" s="15" t="s">
        <v>35</v>
      </c>
    </row>
    <row r="17" spans="1:17" s="25" customFormat="1" ht="63" x14ac:dyDescent="0.25">
      <c r="A17" s="16">
        <v>10</v>
      </c>
      <c r="B17" s="15" t="s">
        <v>74</v>
      </c>
      <c r="C17" s="15" t="s">
        <v>16</v>
      </c>
      <c r="D17" s="16" t="s">
        <v>10</v>
      </c>
      <c r="E17" s="15" t="s">
        <v>17</v>
      </c>
      <c r="F17" s="44">
        <v>24</v>
      </c>
      <c r="G17" s="46">
        <f t="shared" si="0"/>
        <v>28.96551724137931</v>
      </c>
      <c r="H17" s="44">
        <v>13</v>
      </c>
      <c r="I17" s="46">
        <f t="shared" si="1"/>
        <v>13</v>
      </c>
      <c r="J17" s="44">
        <v>27</v>
      </c>
      <c r="K17" s="46">
        <f t="shared" si="2"/>
        <v>28.928571428571427</v>
      </c>
      <c r="L17" s="47">
        <f t="shared" si="3"/>
        <v>70.894088669950733</v>
      </c>
      <c r="M17" s="15"/>
      <c r="N17" s="48">
        <f t="shared" si="4"/>
        <v>70.894088669950733</v>
      </c>
      <c r="O17" s="15" t="s">
        <v>64</v>
      </c>
      <c r="P17" s="15">
        <v>10</v>
      </c>
      <c r="Q17" s="15" t="s">
        <v>48</v>
      </c>
    </row>
    <row r="18" spans="1:17" s="25" customFormat="1" ht="47.25" customHeight="1" x14ac:dyDescent="0.25">
      <c r="A18" s="16">
        <v>11</v>
      </c>
      <c r="B18" s="19" t="s">
        <v>75</v>
      </c>
      <c r="C18" s="19" t="s">
        <v>22</v>
      </c>
      <c r="D18" s="19" t="s">
        <v>20</v>
      </c>
      <c r="E18" s="20" t="s">
        <v>23</v>
      </c>
      <c r="F18" s="44">
        <v>17</v>
      </c>
      <c r="G18" s="46">
        <f t="shared" si="0"/>
        <v>20.517241379310345</v>
      </c>
      <c r="H18" s="44">
        <v>19.600000000000001</v>
      </c>
      <c r="I18" s="46">
        <f t="shared" si="1"/>
        <v>19.600000000000001</v>
      </c>
      <c r="J18" s="44">
        <v>21</v>
      </c>
      <c r="K18" s="46">
        <f t="shared" si="2"/>
        <v>22.5</v>
      </c>
      <c r="L18" s="47">
        <f t="shared" si="3"/>
        <v>62.617241379310343</v>
      </c>
      <c r="M18" s="16"/>
      <c r="N18" s="48">
        <f t="shared" si="4"/>
        <v>62.617241379310343</v>
      </c>
      <c r="O18" s="15" t="s">
        <v>64</v>
      </c>
      <c r="P18" s="15">
        <v>11</v>
      </c>
      <c r="Q18" s="19" t="s">
        <v>21</v>
      </c>
    </row>
    <row r="19" spans="1:17" s="25" customFormat="1" ht="48" customHeight="1" x14ac:dyDescent="0.25">
      <c r="A19" s="16">
        <v>12</v>
      </c>
      <c r="B19" s="15" t="s">
        <v>76</v>
      </c>
      <c r="C19" s="15" t="s">
        <v>19</v>
      </c>
      <c r="D19" s="16" t="s">
        <v>10</v>
      </c>
      <c r="E19" s="15" t="s">
        <v>18</v>
      </c>
      <c r="F19" s="44">
        <v>23</v>
      </c>
      <c r="G19" s="46">
        <f t="shared" si="0"/>
        <v>27.758620689655171</v>
      </c>
      <c r="H19" s="44">
        <v>19</v>
      </c>
      <c r="I19" s="46">
        <f t="shared" si="1"/>
        <v>19</v>
      </c>
      <c r="J19" s="44">
        <v>12</v>
      </c>
      <c r="K19" s="46">
        <f t="shared" si="2"/>
        <v>12.857142857142858</v>
      </c>
      <c r="L19" s="47">
        <f t="shared" si="3"/>
        <v>59.615763546798036</v>
      </c>
      <c r="M19" s="15"/>
      <c r="N19" s="48">
        <f t="shared" si="4"/>
        <v>59.615763546798036</v>
      </c>
      <c r="O19" s="15" t="s">
        <v>64</v>
      </c>
      <c r="P19" s="15">
        <v>12</v>
      </c>
      <c r="Q19" s="15" t="s">
        <v>48</v>
      </c>
    </row>
    <row r="20" spans="1:17" s="25" customFormat="1" ht="50.25" customHeight="1" x14ac:dyDescent="0.25">
      <c r="A20" s="16">
        <v>13</v>
      </c>
      <c r="B20" s="21" t="s">
        <v>77</v>
      </c>
      <c r="C20" s="19" t="s">
        <v>26</v>
      </c>
      <c r="D20" s="19" t="s">
        <v>24</v>
      </c>
      <c r="E20" s="20">
        <v>7</v>
      </c>
      <c r="F20" s="44">
        <v>11.5</v>
      </c>
      <c r="G20" s="46">
        <f t="shared" si="0"/>
        <v>13.879310344827585</v>
      </c>
      <c r="H20" s="44">
        <v>14</v>
      </c>
      <c r="I20" s="46">
        <f t="shared" si="1"/>
        <v>14</v>
      </c>
      <c r="J20" s="44">
        <v>24</v>
      </c>
      <c r="K20" s="46">
        <f t="shared" si="2"/>
        <v>25.714285714285715</v>
      </c>
      <c r="L20" s="47">
        <f t="shared" si="3"/>
        <v>53.593596059113302</v>
      </c>
      <c r="M20" s="15"/>
      <c r="N20" s="48">
        <f t="shared" si="4"/>
        <v>53.593596059113302</v>
      </c>
      <c r="O20" s="15" t="s">
        <v>64</v>
      </c>
      <c r="P20" s="15">
        <v>13</v>
      </c>
      <c r="Q20" s="15" t="s">
        <v>25</v>
      </c>
    </row>
    <row r="21" spans="1:17" s="23" customFormat="1" ht="15.75" x14ac:dyDescent="0.25"/>
    <row r="22" spans="1:17" s="9" customFormat="1" ht="27.75" customHeight="1" x14ac:dyDescent="0.25">
      <c r="A22" s="26" t="s">
        <v>46</v>
      </c>
      <c r="D22" s="27" t="s">
        <v>47</v>
      </c>
      <c r="E22" s="27"/>
      <c r="F22" s="27"/>
      <c r="G22" s="27"/>
      <c r="H22" s="30"/>
      <c r="I22" s="30"/>
      <c r="J22" s="30"/>
      <c r="K22" s="30"/>
      <c r="L22" s="30"/>
      <c r="M22" s="30"/>
      <c r="N22" s="30"/>
      <c r="O22" s="30"/>
      <c r="P22" s="30"/>
    </row>
    <row r="23" spans="1:17" s="9" customFormat="1" ht="15" customHeight="1" x14ac:dyDescent="0.25">
      <c r="A23" s="28" t="s">
        <v>40</v>
      </c>
      <c r="D23" s="29" t="s">
        <v>43</v>
      </c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</row>
    <row r="24" spans="1:17" s="9" customFormat="1" ht="15" customHeight="1" x14ac:dyDescent="0.25">
      <c r="C24" s="30"/>
      <c r="D24" s="29" t="s">
        <v>42</v>
      </c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</row>
    <row r="25" spans="1:17" s="9" customFormat="1" ht="15" customHeight="1" x14ac:dyDescent="0.25">
      <c r="C25" s="30"/>
      <c r="D25" s="29" t="s">
        <v>41</v>
      </c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</row>
    <row r="26" spans="1:17" s="9" customFormat="1" ht="29.25" customHeight="1" x14ac:dyDescent="0.25">
      <c r="A26" s="28"/>
      <c r="D26" s="29" t="s">
        <v>45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s="9" customFormat="1" ht="29.25" customHeight="1" x14ac:dyDescent="0.25">
      <c r="A27" s="28"/>
      <c r="D27" s="29" t="s">
        <v>50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43" customFormat="1" ht="29.25" customHeight="1" x14ac:dyDescent="0.25">
      <c r="D28" s="29" t="s">
        <v>44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</sheetData>
  <sortState ref="A8:A20">
    <sortCondition ref="A8"/>
  </sortState>
  <mergeCells count="1">
    <mergeCell ref="A1:Q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2" zoomScale="110" zoomScaleNormal="110" workbookViewId="0">
      <selection activeCell="D32" sqref="D31:D32"/>
    </sheetView>
  </sheetViews>
  <sheetFormatPr defaultRowHeight="15" x14ac:dyDescent="0.25"/>
  <cols>
    <col min="2" max="2" width="16" customWidth="1"/>
    <col min="3" max="3" width="25.28515625" customWidth="1"/>
    <col min="4" max="4" width="28.28515625" customWidth="1"/>
    <col min="15" max="15" width="17.42578125" customWidth="1"/>
    <col min="17" max="17" width="27.28515625" customWidth="1"/>
  </cols>
  <sheetData>
    <row r="1" spans="1:17" ht="15.75" customHeight="1" x14ac:dyDescent="0.25">
      <c r="A1" s="67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.75" x14ac:dyDescent="0.25">
      <c r="A2" s="31" t="s">
        <v>116</v>
      </c>
      <c r="B2" s="31"/>
      <c r="C2" s="31"/>
      <c r="D2" s="31"/>
      <c r="E2" s="31"/>
      <c r="F2" s="33"/>
      <c r="G2" s="33"/>
      <c r="H2" s="33"/>
      <c r="I2" s="33"/>
      <c r="J2" s="34"/>
      <c r="K2" s="34"/>
      <c r="L2" s="35"/>
      <c r="M2" s="33"/>
      <c r="N2" s="33"/>
      <c r="O2" s="33"/>
      <c r="P2" s="33"/>
      <c r="Q2" s="36"/>
    </row>
    <row r="3" spans="1:17" ht="15.75" x14ac:dyDescent="0.25">
      <c r="A3" s="31" t="s">
        <v>7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5"/>
      <c r="M3" s="33"/>
      <c r="N3" s="33"/>
      <c r="O3" s="33"/>
      <c r="P3" s="33"/>
      <c r="Q3" s="36"/>
    </row>
    <row r="4" spans="1:17" ht="15.75" x14ac:dyDescent="0.25">
      <c r="A4" s="31" t="s">
        <v>118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6"/>
    </row>
    <row r="5" spans="1:17" ht="15.75" x14ac:dyDescent="0.25">
      <c r="A5" s="31" t="s">
        <v>119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6"/>
    </row>
    <row r="6" spans="1:17" ht="15.75" x14ac:dyDescent="0.25">
      <c r="A6" s="12" t="s">
        <v>79</v>
      </c>
      <c r="B6" s="13"/>
      <c r="C6" s="13"/>
      <c r="D6" s="13"/>
      <c r="E6" s="14"/>
      <c r="F6" s="3"/>
      <c r="G6" s="3"/>
      <c r="H6" s="4"/>
      <c r="I6" s="4"/>
      <c r="J6" s="5"/>
      <c r="K6" s="5"/>
      <c r="L6" s="5"/>
      <c r="M6" s="4"/>
      <c r="N6" s="6"/>
      <c r="O6" s="7"/>
      <c r="P6" s="8"/>
      <c r="Q6" s="36"/>
    </row>
    <row r="7" spans="1:17" ht="84.75" customHeight="1" x14ac:dyDescent="0.25">
      <c r="A7" s="10" t="s">
        <v>0</v>
      </c>
      <c r="B7" s="1" t="s">
        <v>8</v>
      </c>
      <c r="C7" s="10" t="s">
        <v>1</v>
      </c>
      <c r="D7" s="10" t="s">
        <v>39</v>
      </c>
      <c r="E7" s="51" t="s">
        <v>2</v>
      </c>
      <c r="F7" s="52" t="s">
        <v>53</v>
      </c>
      <c r="G7" s="57" t="s">
        <v>54</v>
      </c>
      <c r="H7" s="57" t="s">
        <v>55</v>
      </c>
      <c r="I7" s="57" t="s">
        <v>56</v>
      </c>
      <c r="J7" s="57" t="s">
        <v>57</v>
      </c>
      <c r="K7" s="57" t="s">
        <v>58</v>
      </c>
      <c r="L7" s="57" t="s">
        <v>59</v>
      </c>
      <c r="M7" s="51" t="s">
        <v>3</v>
      </c>
      <c r="N7" s="51" t="s">
        <v>9</v>
      </c>
      <c r="O7" s="51" t="s">
        <v>4</v>
      </c>
      <c r="P7" s="51" t="s">
        <v>5</v>
      </c>
      <c r="Q7" s="10" t="s">
        <v>6</v>
      </c>
    </row>
    <row r="8" spans="1:17" ht="15.75" x14ac:dyDescent="0.25">
      <c r="A8" s="53"/>
      <c r="B8" s="54"/>
      <c r="C8" s="54"/>
      <c r="D8" s="54"/>
      <c r="E8" s="54"/>
      <c r="F8" s="54"/>
      <c r="G8" s="55"/>
      <c r="H8" s="54"/>
      <c r="I8" s="55"/>
      <c r="J8" s="54"/>
      <c r="K8" s="55"/>
      <c r="L8" s="55"/>
      <c r="M8" s="54"/>
      <c r="N8" s="54"/>
      <c r="O8" s="54"/>
      <c r="P8" s="54"/>
      <c r="Q8" s="54"/>
    </row>
    <row r="9" spans="1:17" s="2" customFormat="1" ht="15.75" x14ac:dyDescent="0.25">
      <c r="A9" s="54"/>
      <c r="B9" s="55"/>
      <c r="C9" s="55"/>
      <c r="D9" s="54"/>
      <c r="E9" s="54"/>
      <c r="F9" s="54"/>
      <c r="G9" s="54"/>
      <c r="H9" s="54"/>
    </row>
    <row r="10" spans="1:17" s="2" customFormat="1" ht="15.75" x14ac:dyDescent="0.25">
      <c r="A10" s="26"/>
      <c r="B10" s="9"/>
      <c r="C10" s="9"/>
      <c r="D10" s="27"/>
      <c r="E10" s="27"/>
      <c r="F10" s="27"/>
      <c r="G10" s="27"/>
      <c r="H10" s="30"/>
      <c r="I10" s="30"/>
      <c r="J10" s="30"/>
      <c r="K10" s="30"/>
      <c r="L10" s="30"/>
      <c r="M10" s="30"/>
      <c r="N10" s="30"/>
      <c r="O10" s="30"/>
      <c r="P10" s="30"/>
      <c r="Q10" s="9"/>
    </row>
    <row r="11" spans="1:17" ht="15.75" x14ac:dyDescent="0.25">
      <c r="A11" s="28"/>
      <c r="B11" s="9"/>
      <c r="C11" s="9"/>
      <c r="D11" s="29"/>
      <c r="E11" s="29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9"/>
    </row>
    <row r="12" spans="1:17" ht="15.75" x14ac:dyDescent="0.25">
      <c r="A12" s="9"/>
      <c r="B12" s="9"/>
      <c r="C12" s="30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9"/>
    </row>
    <row r="13" spans="1:17" ht="15.75" x14ac:dyDescent="0.25">
      <c r="A13" s="9"/>
      <c r="B13" s="9"/>
      <c r="C13" s="30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9"/>
    </row>
    <row r="14" spans="1:17" ht="15.75" x14ac:dyDescent="0.25">
      <c r="A14" s="28"/>
      <c r="B14" s="9"/>
      <c r="C14" s="9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.75" x14ac:dyDescent="0.25">
      <c r="A15" s="28"/>
      <c r="B15" s="9"/>
      <c r="C15" s="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15.75" x14ac:dyDescent="0.25">
      <c r="A16" s="22"/>
      <c r="B16" s="22"/>
      <c r="C16" s="2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</sheetData>
  <sortState ref="B8:Q18">
    <sortCondition descending="1" ref="L8:L18"/>
  </sortState>
  <mergeCells count="4">
    <mergeCell ref="A1:Q1"/>
    <mergeCell ref="D14:Q14"/>
    <mergeCell ref="D15:Q15"/>
    <mergeCell ref="D16:Q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opLeftCell="A4" zoomScale="110" zoomScaleNormal="110" workbookViewId="0">
      <selection activeCell="B8" sqref="B8:Q17"/>
    </sheetView>
  </sheetViews>
  <sheetFormatPr defaultRowHeight="15" x14ac:dyDescent="0.25"/>
  <cols>
    <col min="1" max="1" width="4.28515625" style="2" customWidth="1"/>
    <col min="2" max="2" width="18" style="2" customWidth="1"/>
    <col min="3" max="3" width="18.85546875" style="2" customWidth="1"/>
    <col min="4" max="4" width="20.140625" style="2" customWidth="1"/>
    <col min="5" max="5" width="4.7109375" style="2" customWidth="1"/>
    <col min="6" max="14" width="5.7109375" style="2" customWidth="1"/>
    <col min="15" max="15" width="14" style="2" customWidth="1"/>
    <col min="16" max="16" width="5.85546875" style="2" customWidth="1"/>
    <col min="17" max="17" width="21.28515625" style="2" customWidth="1"/>
    <col min="18" max="16384" width="9.140625" style="2"/>
  </cols>
  <sheetData>
    <row r="1" spans="1:17" s="32" customFormat="1" ht="30" customHeight="1" x14ac:dyDescent="0.25">
      <c r="A1" s="67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36" customFormat="1" ht="15" customHeight="1" x14ac:dyDescent="0.25">
      <c r="A2" s="31" t="s">
        <v>116</v>
      </c>
      <c r="B2" s="31"/>
      <c r="C2" s="31"/>
      <c r="D2" s="31"/>
      <c r="E2" s="31"/>
      <c r="F2" s="33"/>
      <c r="G2" s="33"/>
      <c r="H2" s="33"/>
      <c r="I2" s="33"/>
      <c r="J2" s="34"/>
      <c r="K2" s="34"/>
      <c r="L2" s="35"/>
      <c r="M2" s="33"/>
      <c r="N2" s="33"/>
      <c r="O2" s="33"/>
      <c r="P2" s="33"/>
    </row>
    <row r="3" spans="1:17" s="36" customFormat="1" ht="15" customHeight="1" x14ac:dyDescent="0.25">
      <c r="A3" s="31" t="s">
        <v>7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5"/>
      <c r="M3" s="33"/>
      <c r="N3" s="33"/>
      <c r="O3" s="33"/>
      <c r="P3" s="33"/>
    </row>
    <row r="4" spans="1:17" s="32" customFormat="1" ht="15" customHeight="1" x14ac:dyDescent="0.25">
      <c r="A4" s="31" t="s">
        <v>118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6"/>
    </row>
    <row r="5" spans="1:17" s="32" customFormat="1" ht="15" customHeight="1" x14ac:dyDescent="0.25">
      <c r="A5" s="31" t="s">
        <v>119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6"/>
    </row>
    <row r="6" spans="1:17" s="36" customFormat="1" ht="15" customHeight="1" x14ac:dyDescent="0.25">
      <c r="A6" s="12" t="s">
        <v>79</v>
      </c>
      <c r="B6" s="13"/>
      <c r="C6" s="13"/>
      <c r="D6" s="13"/>
      <c r="E6" s="14"/>
      <c r="F6" s="3"/>
      <c r="G6" s="3"/>
      <c r="H6" s="4"/>
      <c r="I6" s="4"/>
      <c r="J6" s="5"/>
      <c r="K6" s="5"/>
      <c r="L6" s="5"/>
      <c r="M6" s="4"/>
      <c r="N6" s="6"/>
      <c r="O6" s="7"/>
      <c r="P6" s="8"/>
    </row>
    <row r="7" spans="1:17" s="11" customFormat="1" ht="120" customHeight="1" x14ac:dyDescent="0.25">
      <c r="A7" s="10" t="s">
        <v>0</v>
      </c>
      <c r="B7" s="60" t="s">
        <v>8</v>
      </c>
      <c r="C7" s="60" t="s">
        <v>1</v>
      </c>
      <c r="D7" s="60" t="s">
        <v>39</v>
      </c>
      <c r="E7" s="57" t="s">
        <v>2</v>
      </c>
      <c r="F7" s="57" t="s">
        <v>53</v>
      </c>
      <c r="G7" s="57" t="s">
        <v>54</v>
      </c>
      <c r="H7" s="57" t="s">
        <v>55</v>
      </c>
      <c r="I7" s="57" t="s">
        <v>56</v>
      </c>
      <c r="J7" s="57" t="s">
        <v>57</v>
      </c>
      <c r="K7" s="57" t="s">
        <v>58</v>
      </c>
      <c r="L7" s="57" t="s">
        <v>59</v>
      </c>
      <c r="M7" s="57" t="s">
        <v>3</v>
      </c>
      <c r="N7" s="57" t="s">
        <v>9</v>
      </c>
      <c r="O7" s="57" t="s">
        <v>4</v>
      </c>
      <c r="P7" s="57" t="s">
        <v>5</v>
      </c>
      <c r="Q7" s="60" t="s">
        <v>6</v>
      </c>
    </row>
    <row r="8" spans="1:17" s="42" customFormat="1" ht="15.75" x14ac:dyDescent="0.2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42" customFormat="1" ht="15.75" x14ac:dyDescent="0.25"/>
    <row r="10" spans="1:17" s="9" customFormat="1" ht="27.75" customHeight="1" x14ac:dyDescent="0.25"/>
    <row r="11" spans="1:17" s="9" customFormat="1" ht="15" customHeight="1" x14ac:dyDescent="0.25"/>
    <row r="12" spans="1:17" s="9" customFormat="1" ht="15" customHeight="1" x14ac:dyDescent="0.25"/>
    <row r="13" spans="1:17" s="9" customFormat="1" ht="15" customHeight="1" x14ac:dyDescent="0.25"/>
    <row r="14" spans="1:17" s="9" customFormat="1" ht="29.25" customHeight="1" x14ac:dyDescent="0.25"/>
    <row r="15" spans="1:17" s="9" customFormat="1" ht="29.25" customHeight="1" x14ac:dyDescent="0.25"/>
    <row r="16" spans="1:17" s="22" customFormat="1" ht="29.25" customHeight="1" x14ac:dyDescent="0.25"/>
    <row r="17" s="42" customFormat="1" ht="15.75" x14ac:dyDescent="0.25"/>
    <row r="18" s="42" customFormat="1" ht="15.75" x14ac:dyDescent="0.25"/>
    <row r="19" s="42" customFormat="1" ht="15.75" x14ac:dyDescent="0.25"/>
    <row r="20" s="42" customFormat="1" ht="15.75" x14ac:dyDescent="0.25"/>
    <row r="21" s="42" customFormat="1" ht="15.75" x14ac:dyDescent="0.25"/>
    <row r="22" s="42" customFormat="1" ht="15.75" x14ac:dyDescent="0.25"/>
    <row r="23" s="42" customFormat="1" ht="15.75" x14ac:dyDescent="0.25"/>
    <row r="24" s="42" customFormat="1" ht="15.75" x14ac:dyDescent="0.25"/>
    <row r="25" s="42" customFormat="1" ht="15.75" x14ac:dyDescent="0.25"/>
    <row r="26" s="42" customFormat="1" ht="15.75" x14ac:dyDescent="0.25"/>
    <row r="27" s="42" customFormat="1" ht="15.75" x14ac:dyDescent="0.25"/>
    <row r="28" s="42" customFormat="1" ht="15.75" x14ac:dyDescent="0.25"/>
    <row r="29" s="42" customFormat="1" ht="15.75" x14ac:dyDescent="0.25"/>
    <row r="30" s="42" customFormat="1" ht="15.75" x14ac:dyDescent="0.25"/>
    <row r="31" s="42" customFormat="1" ht="15.75" x14ac:dyDescent="0.25"/>
    <row r="32" s="42" customFormat="1" ht="15.75" x14ac:dyDescent="0.25"/>
    <row r="33" spans="1:17" s="42" customFormat="1" ht="15.75" x14ac:dyDescent="0.25"/>
    <row r="34" spans="1:17" s="42" customFormat="1" ht="15.75" x14ac:dyDescent="0.25"/>
    <row r="35" spans="1:17" s="42" customFormat="1" ht="15.75" x14ac:dyDescent="0.25"/>
    <row r="36" spans="1:17" s="42" customFormat="1" ht="15.75" x14ac:dyDescent="0.25"/>
    <row r="37" spans="1:17" s="42" customFormat="1" ht="15.75" x14ac:dyDescent="0.25"/>
    <row r="38" spans="1:17" s="42" customFormat="1" ht="15.75" x14ac:dyDescent="0.25"/>
    <row r="39" spans="1:17" s="42" customFormat="1" ht="15.75" x14ac:dyDescent="0.25"/>
    <row r="40" spans="1:17" s="42" customFormat="1" ht="15.75" x14ac:dyDescent="0.25"/>
    <row r="41" spans="1:17" s="42" customFormat="1" ht="15.75" x14ac:dyDescent="0.25"/>
    <row r="42" spans="1:17" s="42" customFormat="1" ht="15.75" x14ac:dyDescent="0.25"/>
    <row r="43" spans="1:17" s="42" customFormat="1" ht="15.75" x14ac:dyDescent="0.25"/>
    <row r="44" spans="1:17" s="42" customFormat="1" ht="15.75" x14ac:dyDescent="0.25"/>
    <row r="45" spans="1:17" s="42" customFormat="1" ht="15.75" x14ac:dyDescent="0.25"/>
    <row r="46" spans="1:17" s="42" customFormat="1" ht="15.7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1" customFormat="1" ht="15.75" x14ac:dyDescent="0.25"/>
    <row r="48" spans="1:17" s="11" customFormat="1" ht="15.75" x14ac:dyDescent="0.25"/>
    <row r="49" s="11" customFormat="1" ht="15.75" x14ac:dyDescent="0.25"/>
    <row r="50" s="11" customFormat="1" ht="15.75" x14ac:dyDescent="0.25"/>
    <row r="51" s="11" customFormat="1" ht="15.75" x14ac:dyDescent="0.25"/>
    <row r="52" s="11" customFormat="1" ht="15.75" x14ac:dyDescent="0.25"/>
    <row r="53" s="11" customFormat="1" ht="15.75" x14ac:dyDescent="0.25"/>
    <row r="54" s="11" customFormat="1" ht="15.75" x14ac:dyDescent="0.25"/>
    <row r="55" s="11" customFormat="1" ht="15.75" x14ac:dyDescent="0.25"/>
    <row r="56" s="11" customFormat="1" ht="15.75" x14ac:dyDescent="0.25"/>
    <row r="57" s="11" customFormat="1" ht="15.75" x14ac:dyDescent="0.25"/>
    <row r="58" s="11" customFormat="1" ht="15.75" x14ac:dyDescent="0.25"/>
    <row r="59" s="11" customFormat="1" ht="15.75" x14ac:dyDescent="0.25"/>
    <row r="60" s="11" customFormat="1" ht="15.75" x14ac:dyDescent="0.25"/>
    <row r="61" s="11" customFormat="1" ht="15.75" x14ac:dyDescent="0.25"/>
    <row r="62" s="11" customFormat="1" ht="15.75" x14ac:dyDescent="0.25"/>
    <row r="63" s="11" customFormat="1" ht="15.75" x14ac:dyDescent="0.25"/>
    <row r="64" s="11" customFormat="1" ht="15.75" x14ac:dyDescent="0.25"/>
    <row r="65" s="11" customFormat="1" ht="15.75" x14ac:dyDescent="0.25"/>
    <row r="66" s="11" customFormat="1" ht="15.75" x14ac:dyDescent="0.25"/>
    <row r="67" s="11" customFormat="1" ht="15.75" x14ac:dyDescent="0.25"/>
    <row r="68" s="11" customFormat="1" ht="15.75" x14ac:dyDescent="0.25"/>
    <row r="69" s="11" customFormat="1" ht="15.75" x14ac:dyDescent="0.25"/>
    <row r="70" s="11" customFormat="1" ht="15.75" x14ac:dyDescent="0.25"/>
    <row r="71" s="11" customFormat="1" ht="15.75" x14ac:dyDescent="0.25"/>
    <row r="72" s="11" customFormat="1" ht="15.75" x14ac:dyDescent="0.25"/>
    <row r="73" s="11" customFormat="1" ht="15.75" x14ac:dyDescent="0.25"/>
    <row r="74" s="11" customFormat="1" ht="15.75" x14ac:dyDescent="0.25"/>
    <row r="75" s="11" customFormat="1" ht="15.75" x14ac:dyDescent="0.25"/>
    <row r="76" s="11" customFormat="1" ht="15.75" x14ac:dyDescent="0.25"/>
    <row r="77" s="11" customFormat="1" ht="15.75" x14ac:dyDescent="0.25"/>
    <row r="78" s="11" customFormat="1" ht="15.75" x14ac:dyDescent="0.25"/>
    <row r="79" s="11" customFormat="1" ht="15.75" x14ac:dyDescent="0.25"/>
    <row r="80" s="11" customFormat="1" ht="15.75" x14ac:dyDescent="0.25"/>
    <row r="81" s="11" customFormat="1" ht="15.75" x14ac:dyDescent="0.25"/>
    <row r="82" s="11" customFormat="1" ht="15.75" x14ac:dyDescent="0.25"/>
    <row r="83" s="11" customFormat="1" ht="15.75" x14ac:dyDescent="0.25"/>
    <row r="84" s="11" customFormat="1" ht="15.75" x14ac:dyDescent="0.25"/>
    <row r="85" s="11" customFormat="1" ht="15.75" x14ac:dyDescent="0.25"/>
    <row r="86" s="11" customFormat="1" ht="15.75" x14ac:dyDescent="0.25"/>
    <row r="87" s="11" customFormat="1" ht="15.75" x14ac:dyDescent="0.25"/>
    <row r="88" s="11" customFormat="1" ht="15.75" x14ac:dyDescent="0.25"/>
    <row r="89" s="11" customFormat="1" ht="15.75" x14ac:dyDescent="0.25"/>
    <row r="90" s="11" customFormat="1" ht="15.75" x14ac:dyDescent="0.25"/>
    <row r="91" s="11" customFormat="1" ht="15.75" x14ac:dyDescent="0.25"/>
    <row r="92" s="11" customFormat="1" ht="15.75" x14ac:dyDescent="0.25"/>
    <row r="93" s="11" customFormat="1" ht="15.75" x14ac:dyDescent="0.25"/>
    <row r="94" s="11" customFormat="1" ht="15.75" x14ac:dyDescent="0.25"/>
    <row r="95" s="11" customFormat="1" ht="15.75" x14ac:dyDescent="0.25"/>
    <row r="96" s="11" customFormat="1" ht="15.75" x14ac:dyDescent="0.25"/>
    <row r="97" spans="1:17" s="11" customFormat="1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</sheetData>
  <sortState ref="B8:Q17">
    <sortCondition descending="1" ref="L8:L17"/>
  </sortState>
  <mergeCells count="1">
    <mergeCell ref="A1:Q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3" zoomScale="110" zoomScaleNormal="110" workbookViewId="0">
      <selection activeCell="B11" sqref="B11:Q14"/>
    </sheetView>
  </sheetViews>
  <sheetFormatPr defaultRowHeight="15" x14ac:dyDescent="0.25"/>
  <cols>
    <col min="1" max="1" width="3.85546875" style="2" customWidth="1"/>
    <col min="2" max="2" width="18.85546875" style="2" customWidth="1"/>
    <col min="3" max="3" width="25.85546875" style="2" customWidth="1"/>
    <col min="4" max="4" width="20" style="2" customWidth="1"/>
    <col min="5" max="9" width="5.7109375" style="2" customWidth="1"/>
    <col min="10" max="10" width="7.28515625" style="2" customWidth="1"/>
    <col min="11" max="13" width="5.7109375" style="2" customWidth="1"/>
    <col min="14" max="14" width="6.42578125" style="2" customWidth="1"/>
    <col min="15" max="15" width="15.140625" style="2" customWidth="1"/>
    <col min="16" max="16" width="4.85546875" style="2" customWidth="1"/>
    <col min="17" max="17" width="22.42578125" style="2" customWidth="1"/>
    <col min="18" max="16384" width="9.140625" style="2"/>
  </cols>
  <sheetData>
    <row r="1" spans="1:17" s="32" customFormat="1" ht="30" customHeight="1" x14ac:dyDescent="0.25">
      <c r="A1" s="67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36" customFormat="1" ht="15" customHeight="1" x14ac:dyDescent="0.25">
      <c r="A2" s="31" t="s">
        <v>116</v>
      </c>
      <c r="B2" s="31"/>
      <c r="C2" s="31"/>
      <c r="D2" s="31"/>
      <c r="E2" s="31"/>
      <c r="F2" s="33"/>
      <c r="G2" s="33"/>
      <c r="H2" s="33"/>
      <c r="I2" s="33"/>
      <c r="J2" s="34"/>
      <c r="K2" s="34"/>
      <c r="L2" s="35"/>
      <c r="M2" s="33"/>
      <c r="N2" s="33"/>
      <c r="O2" s="33"/>
      <c r="P2" s="33"/>
    </row>
    <row r="3" spans="1:17" s="36" customFormat="1" ht="15" customHeight="1" x14ac:dyDescent="0.25">
      <c r="A3" s="31" t="s">
        <v>7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5"/>
      <c r="M3" s="33"/>
      <c r="N3" s="33"/>
      <c r="O3" s="33"/>
      <c r="P3" s="33"/>
    </row>
    <row r="4" spans="1:17" s="32" customFormat="1" ht="15" customHeight="1" x14ac:dyDescent="0.25">
      <c r="A4" s="31" t="s">
        <v>118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6"/>
    </row>
    <row r="5" spans="1:17" s="32" customFormat="1" ht="15" customHeight="1" x14ac:dyDescent="0.25">
      <c r="A5" s="31" t="s">
        <v>119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6"/>
    </row>
    <row r="6" spans="1:17" s="36" customFormat="1" ht="15" customHeight="1" x14ac:dyDescent="0.25">
      <c r="A6" s="12" t="s">
        <v>79</v>
      </c>
      <c r="B6" s="13"/>
      <c r="C6" s="13"/>
      <c r="D6" s="13"/>
      <c r="E6" s="14"/>
      <c r="F6" s="3"/>
      <c r="G6" s="3"/>
      <c r="H6" s="4"/>
      <c r="I6" s="4"/>
      <c r="J6" s="5"/>
      <c r="K6" s="5"/>
      <c r="L6" s="5"/>
      <c r="M6" s="4"/>
      <c r="N6" s="6"/>
      <c r="O6" s="7"/>
      <c r="P6" s="8"/>
    </row>
    <row r="7" spans="1:17" s="40" customFormat="1" ht="122.25" customHeight="1" x14ac:dyDescent="0.25">
      <c r="A7" s="37" t="s">
        <v>0</v>
      </c>
      <c r="B7" s="38" t="s">
        <v>8</v>
      </c>
      <c r="C7" s="37" t="s">
        <v>1</v>
      </c>
      <c r="D7" s="60" t="s">
        <v>39</v>
      </c>
      <c r="E7" s="57" t="s">
        <v>2</v>
      </c>
      <c r="F7" s="57" t="s">
        <v>53</v>
      </c>
      <c r="G7" s="57" t="s">
        <v>54</v>
      </c>
      <c r="H7" s="57" t="s">
        <v>55</v>
      </c>
      <c r="I7" s="57" t="s">
        <v>56</v>
      </c>
      <c r="J7" s="57" t="s">
        <v>114</v>
      </c>
      <c r="K7" s="57" t="s">
        <v>115</v>
      </c>
      <c r="L7" s="57" t="s">
        <v>59</v>
      </c>
      <c r="M7" s="57" t="s">
        <v>3</v>
      </c>
      <c r="N7" s="57" t="s">
        <v>9</v>
      </c>
      <c r="O7" s="57" t="s">
        <v>4</v>
      </c>
      <c r="P7" s="57" t="s">
        <v>5</v>
      </c>
      <c r="Q7" s="60" t="s">
        <v>6</v>
      </c>
    </row>
    <row r="8" spans="1:17" s="25" customFormat="1" ht="31.5" x14ac:dyDescent="0.25">
      <c r="A8" s="16">
        <v>1</v>
      </c>
      <c r="B8" s="15" t="s">
        <v>81</v>
      </c>
      <c r="C8" s="15" t="s">
        <v>98</v>
      </c>
      <c r="D8" s="58" t="s">
        <v>96</v>
      </c>
      <c r="E8" s="58">
        <v>10</v>
      </c>
      <c r="F8" s="56">
        <v>34</v>
      </c>
      <c r="G8" s="56">
        <f t="shared" ref="G8:G10" si="0">34*F8/35</f>
        <v>33.028571428571432</v>
      </c>
      <c r="H8" s="56">
        <v>9.9</v>
      </c>
      <c r="I8" s="56">
        <f>20*H8/10</f>
        <v>19.8</v>
      </c>
      <c r="J8" s="62">
        <v>17.25</v>
      </c>
      <c r="K8" s="56">
        <f t="shared" ref="K8:K10" si="1">45*13.63/J8</f>
        <v>35.556521739130439</v>
      </c>
      <c r="L8" s="56">
        <f t="shared" ref="L8:L10" si="2">G8+I8+K8</f>
        <v>88.385093167701882</v>
      </c>
      <c r="M8" s="56"/>
      <c r="N8" s="56"/>
      <c r="O8" s="59" t="s">
        <v>120</v>
      </c>
      <c r="P8" s="58">
        <v>1</v>
      </c>
      <c r="Q8" s="58" t="s">
        <v>97</v>
      </c>
    </row>
    <row r="9" spans="1:17" s="25" customFormat="1" ht="29.25" customHeight="1" x14ac:dyDescent="0.25">
      <c r="A9" s="16">
        <v>11</v>
      </c>
      <c r="B9" s="15" t="s">
        <v>82</v>
      </c>
      <c r="C9" s="17" t="s">
        <v>95</v>
      </c>
      <c r="D9" s="63" t="s">
        <v>96</v>
      </c>
      <c r="E9" s="64">
        <v>10</v>
      </c>
      <c r="F9" s="56">
        <v>32</v>
      </c>
      <c r="G9" s="56">
        <f t="shared" si="0"/>
        <v>31.085714285714285</v>
      </c>
      <c r="H9" s="56">
        <v>10</v>
      </c>
      <c r="I9" s="56">
        <f t="shared" ref="I9:I10" si="3">20*H9/10</f>
        <v>20</v>
      </c>
      <c r="J9" s="62">
        <v>34.090000000000003</v>
      </c>
      <c r="K9" s="56">
        <f t="shared" si="1"/>
        <v>17.992079788794367</v>
      </c>
      <c r="L9" s="56">
        <f t="shared" si="2"/>
        <v>69.07779407450866</v>
      </c>
      <c r="M9" s="56"/>
      <c r="N9" s="56"/>
      <c r="O9" s="59" t="s">
        <v>121</v>
      </c>
      <c r="P9" s="58">
        <v>11</v>
      </c>
      <c r="Q9" s="58" t="s">
        <v>97</v>
      </c>
    </row>
    <row r="10" spans="1:17" s="25" customFormat="1" ht="32.25" customHeight="1" x14ac:dyDescent="0.25">
      <c r="A10" s="16">
        <v>12</v>
      </c>
      <c r="B10" s="15" t="s">
        <v>80</v>
      </c>
      <c r="C10" s="15" t="s">
        <v>99</v>
      </c>
      <c r="D10" s="58" t="s">
        <v>96</v>
      </c>
      <c r="E10" s="65">
        <v>11</v>
      </c>
      <c r="F10" s="56">
        <v>30</v>
      </c>
      <c r="G10" s="56">
        <f t="shared" si="0"/>
        <v>29.142857142857142</v>
      </c>
      <c r="H10" s="56">
        <v>9.9</v>
      </c>
      <c r="I10" s="56">
        <f t="shared" si="3"/>
        <v>19.8</v>
      </c>
      <c r="J10" s="62">
        <v>32.840000000000003</v>
      </c>
      <c r="K10" s="56">
        <f t="shared" si="1"/>
        <v>18.676918392204627</v>
      </c>
      <c r="L10" s="56">
        <f t="shared" si="2"/>
        <v>67.619775535061763</v>
      </c>
      <c r="M10" s="56"/>
      <c r="N10" s="56"/>
      <c r="O10" s="59" t="s">
        <v>121</v>
      </c>
      <c r="P10" s="58">
        <v>12</v>
      </c>
      <c r="Q10" s="58" t="s">
        <v>97</v>
      </c>
    </row>
    <row r="11" spans="1:17" s="9" customFormat="1" ht="27.75" customHeight="1" x14ac:dyDescent="0.25"/>
    <row r="12" spans="1:17" s="9" customFormat="1" ht="15" customHeight="1" x14ac:dyDescent="0.25">
      <c r="A12" s="28"/>
    </row>
    <row r="13" spans="1:17" s="9" customFormat="1" ht="15" customHeight="1" x14ac:dyDescent="0.25">
      <c r="A13" s="28"/>
    </row>
    <row r="14" spans="1:17" s="9" customFormat="1" ht="15" customHeight="1" x14ac:dyDescent="0.25">
      <c r="A14" s="22"/>
    </row>
    <row r="15" spans="1:17" s="9" customFormat="1" ht="29.25" customHeight="1" x14ac:dyDescent="0.2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9" customFormat="1" ht="29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22" customFormat="1" ht="29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22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ortState ref="B8:Q23">
    <sortCondition descending="1" ref="L8:L23"/>
  </sortState>
  <mergeCells count="1">
    <mergeCell ref="A1:Q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zoomScale="110" zoomScaleNormal="110" workbookViewId="0">
      <selection activeCell="C16" sqref="C16"/>
    </sheetView>
  </sheetViews>
  <sheetFormatPr defaultRowHeight="15" x14ac:dyDescent="0.25"/>
  <cols>
    <col min="1" max="1" width="4.28515625" style="2" customWidth="1"/>
    <col min="2" max="2" width="16.140625" style="2" customWidth="1"/>
    <col min="3" max="3" width="25" style="2" customWidth="1"/>
    <col min="4" max="4" width="19.42578125" style="2" customWidth="1"/>
    <col min="5" max="5" width="4.7109375" style="2" customWidth="1"/>
    <col min="6" max="9" width="5.7109375" style="2" customWidth="1"/>
    <col min="10" max="10" width="7.140625" style="2" customWidth="1"/>
    <col min="11" max="13" width="5.7109375" style="2" customWidth="1"/>
    <col min="14" max="14" width="5.5703125" style="2" customWidth="1"/>
    <col min="15" max="15" width="19.5703125" style="2" customWidth="1"/>
    <col min="16" max="16" width="5.85546875" style="2" customWidth="1"/>
    <col min="17" max="17" width="23" style="2" customWidth="1"/>
    <col min="18" max="16384" width="9.140625" style="2"/>
  </cols>
  <sheetData>
    <row r="1" spans="1:17" s="32" customFormat="1" ht="30" customHeight="1" x14ac:dyDescent="0.25">
      <c r="A1" s="67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36" customFormat="1" ht="15" customHeight="1" x14ac:dyDescent="0.25">
      <c r="A2" s="31" t="s">
        <v>116</v>
      </c>
      <c r="B2" s="31"/>
      <c r="C2" s="31"/>
      <c r="D2" s="31"/>
      <c r="E2" s="31"/>
      <c r="F2" s="33"/>
      <c r="G2" s="33"/>
      <c r="H2" s="33"/>
      <c r="I2" s="33"/>
      <c r="J2" s="34"/>
      <c r="K2" s="34"/>
      <c r="L2" s="35"/>
      <c r="M2" s="33"/>
      <c r="N2" s="33"/>
      <c r="O2" s="33"/>
      <c r="P2" s="33"/>
    </row>
    <row r="3" spans="1:17" s="36" customFormat="1" ht="15" customHeight="1" x14ac:dyDescent="0.25">
      <c r="A3" s="31" t="s">
        <v>7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5"/>
      <c r="M3" s="33"/>
      <c r="N3" s="33"/>
      <c r="O3" s="33"/>
      <c r="P3" s="33"/>
    </row>
    <row r="4" spans="1:17" s="32" customFormat="1" ht="15" customHeight="1" x14ac:dyDescent="0.25">
      <c r="A4" s="31" t="s">
        <v>118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6"/>
    </row>
    <row r="5" spans="1:17" s="32" customFormat="1" ht="15" customHeight="1" x14ac:dyDescent="0.25">
      <c r="A5" s="31" t="s">
        <v>119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6"/>
    </row>
    <row r="6" spans="1:17" s="36" customFormat="1" ht="15" customHeight="1" x14ac:dyDescent="0.25">
      <c r="A6" s="12" t="s">
        <v>79</v>
      </c>
      <c r="B6" s="13"/>
      <c r="C6" s="13"/>
      <c r="D6" s="13"/>
      <c r="E6" s="14"/>
      <c r="F6" s="3"/>
      <c r="G6" s="3"/>
      <c r="H6" s="4"/>
      <c r="I6" s="4"/>
      <c r="J6" s="5"/>
      <c r="K6" s="5"/>
      <c r="L6" s="5"/>
      <c r="M6" s="4"/>
      <c r="N6" s="6"/>
      <c r="O6" s="7"/>
      <c r="P6" s="8"/>
    </row>
    <row r="7" spans="1:17" s="40" customFormat="1" ht="113.25" customHeight="1" x14ac:dyDescent="0.25">
      <c r="A7" s="37" t="s">
        <v>0</v>
      </c>
      <c r="B7" s="38" t="s">
        <v>8</v>
      </c>
      <c r="C7" s="37" t="s">
        <v>1</v>
      </c>
      <c r="D7" s="60" t="s">
        <v>39</v>
      </c>
      <c r="E7" s="57" t="s">
        <v>2</v>
      </c>
      <c r="F7" s="57" t="s">
        <v>53</v>
      </c>
      <c r="G7" s="57" t="s">
        <v>54</v>
      </c>
      <c r="H7" s="57" t="s">
        <v>55</v>
      </c>
      <c r="I7" s="57" t="s">
        <v>56</v>
      </c>
      <c r="J7" s="57" t="s">
        <v>60</v>
      </c>
      <c r="K7" s="57" t="s">
        <v>61</v>
      </c>
      <c r="L7" s="57" t="s">
        <v>59</v>
      </c>
      <c r="M7" s="57" t="s">
        <v>3</v>
      </c>
      <c r="N7" s="57" t="s">
        <v>9</v>
      </c>
      <c r="O7" s="57" t="s">
        <v>4</v>
      </c>
      <c r="P7" s="57" t="s">
        <v>5</v>
      </c>
      <c r="Q7" s="60" t="s">
        <v>6</v>
      </c>
    </row>
    <row r="8" spans="1:17" s="25" customFormat="1" ht="31.5" x14ac:dyDescent="0.25">
      <c r="A8" s="16">
        <v>3</v>
      </c>
      <c r="B8" s="15" t="s">
        <v>83</v>
      </c>
      <c r="C8" s="15" t="s">
        <v>112</v>
      </c>
      <c r="D8" s="58" t="s">
        <v>96</v>
      </c>
      <c r="E8" s="58">
        <v>11</v>
      </c>
      <c r="F8" s="56">
        <v>31.5</v>
      </c>
      <c r="G8" s="56">
        <f t="shared" ref="G8:G19" si="0">33.5*F8/35</f>
        <v>30.15</v>
      </c>
      <c r="H8" s="56">
        <v>8.6999999999999993</v>
      </c>
      <c r="I8" s="56">
        <f t="shared" ref="I8:I19" si="1">20*H8/10</f>
        <v>17.399999999999999</v>
      </c>
      <c r="J8" s="62">
        <v>14.66</v>
      </c>
      <c r="K8" s="56">
        <f t="shared" ref="K8:K11" si="2">45*13.68/J8</f>
        <v>41.991814461118693</v>
      </c>
      <c r="L8" s="56">
        <f t="shared" ref="L8:L19" si="3">G8+I8+K8</f>
        <v>89.54181446111869</v>
      </c>
      <c r="M8" s="56"/>
      <c r="N8" s="56"/>
      <c r="O8" s="59" t="s">
        <v>120</v>
      </c>
      <c r="P8" s="58">
        <v>2</v>
      </c>
      <c r="Q8" s="58" t="s">
        <v>97</v>
      </c>
    </row>
    <row r="9" spans="1:17" s="25" customFormat="1" ht="31.5" x14ac:dyDescent="0.25">
      <c r="A9" s="15">
        <v>4</v>
      </c>
      <c r="B9" s="15" t="s">
        <v>86</v>
      </c>
      <c r="C9" s="15" t="s">
        <v>100</v>
      </c>
      <c r="D9" s="58" t="s">
        <v>96</v>
      </c>
      <c r="E9" s="58" t="s">
        <v>101</v>
      </c>
      <c r="F9" s="56">
        <v>24</v>
      </c>
      <c r="G9" s="56">
        <f t="shared" si="0"/>
        <v>22.971428571428572</v>
      </c>
      <c r="H9" s="56">
        <v>9.1999999999999993</v>
      </c>
      <c r="I9" s="56">
        <f t="shared" si="1"/>
        <v>18.399999999999999</v>
      </c>
      <c r="J9" s="62">
        <v>13.68</v>
      </c>
      <c r="K9" s="56">
        <f t="shared" si="2"/>
        <v>45</v>
      </c>
      <c r="L9" s="56">
        <f t="shared" si="3"/>
        <v>86.371428571428567</v>
      </c>
      <c r="M9" s="56"/>
      <c r="N9" s="56"/>
      <c r="O9" s="59" t="s">
        <v>122</v>
      </c>
      <c r="P9" s="58">
        <v>4</v>
      </c>
      <c r="Q9" s="58" t="s">
        <v>48</v>
      </c>
    </row>
    <row r="10" spans="1:17" s="25" customFormat="1" ht="29.25" customHeight="1" x14ac:dyDescent="0.25">
      <c r="A10" s="16">
        <v>11</v>
      </c>
      <c r="B10" s="15" t="s">
        <v>87</v>
      </c>
      <c r="C10" s="15" t="s">
        <v>102</v>
      </c>
      <c r="D10" s="58" t="s">
        <v>96</v>
      </c>
      <c r="E10" s="58" t="s">
        <v>101</v>
      </c>
      <c r="F10" s="56">
        <v>25</v>
      </c>
      <c r="G10" s="56">
        <f t="shared" si="0"/>
        <v>23.928571428571427</v>
      </c>
      <c r="H10" s="56">
        <v>9</v>
      </c>
      <c r="I10" s="56">
        <f t="shared" si="1"/>
        <v>18</v>
      </c>
      <c r="J10" s="62">
        <v>32.130000000000003</v>
      </c>
      <c r="K10" s="56">
        <f t="shared" si="2"/>
        <v>19.159663865546218</v>
      </c>
      <c r="L10" s="56">
        <f t="shared" si="3"/>
        <v>61.088235294117652</v>
      </c>
      <c r="M10" s="56"/>
      <c r="N10" s="56"/>
      <c r="O10" s="59" t="s">
        <v>121</v>
      </c>
      <c r="P10" s="58">
        <v>9</v>
      </c>
      <c r="Q10" s="58" t="s">
        <v>48</v>
      </c>
    </row>
    <row r="11" spans="1:17" s="25" customFormat="1" ht="31.5" x14ac:dyDescent="0.25">
      <c r="A11" s="16">
        <v>13</v>
      </c>
      <c r="B11" s="15" t="s">
        <v>91</v>
      </c>
      <c r="C11" s="15" t="s">
        <v>107</v>
      </c>
      <c r="D11" s="58" t="s">
        <v>96</v>
      </c>
      <c r="E11" s="58" t="s">
        <v>101</v>
      </c>
      <c r="F11" s="56">
        <v>13</v>
      </c>
      <c r="G11" s="56">
        <f t="shared" si="0"/>
        <v>12.442857142857143</v>
      </c>
      <c r="H11" s="56">
        <v>7</v>
      </c>
      <c r="I11" s="56">
        <f t="shared" si="1"/>
        <v>14</v>
      </c>
      <c r="J11" s="62">
        <v>32.47</v>
      </c>
      <c r="K11" s="56">
        <f t="shared" si="2"/>
        <v>18.959039113027412</v>
      </c>
      <c r="L11" s="56">
        <f t="shared" si="3"/>
        <v>45.401896255884552</v>
      </c>
      <c r="M11" s="56"/>
      <c r="N11" s="56"/>
      <c r="O11" s="59" t="s">
        <v>121</v>
      </c>
      <c r="P11" s="58">
        <v>12</v>
      </c>
      <c r="Q11" s="58" t="s">
        <v>48</v>
      </c>
    </row>
    <row r="12" spans="1:17" s="25" customFormat="1" ht="34.5" customHeight="1" x14ac:dyDescent="0.25">
      <c r="A12" s="15">
        <v>14</v>
      </c>
      <c r="B12" s="15" t="s">
        <v>84</v>
      </c>
      <c r="C12" s="15" t="s">
        <v>113</v>
      </c>
      <c r="D12" s="58" t="s">
        <v>96</v>
      </c>
      <c r="E12" s="58">
        <v>11</v>
      </c>
      <c r="F12" s="56">
        <v>33</v>
      </c>
      <c r="G12" s="56">
        <f t="shared" si="0"/>
        <v>31.585714285714285</v>
      </c>
      <c r="H12" s="56">
        <v>0</v>
      </c>
      <c r="I12" s="56">
        <f t="shared" si="1"/>
        <v>0</v>
      </c>
      <c r="J12" s="62">
        <v>0</v>
      </c>
      <c r="K12" s="56">
        <v>0</v>
      </c>
      <c r="L12" s="56">
        <f t="shared" si="3"/>
        <v>31.585714285714285</v>
      </c>
      <c r="M12" s="56"/>
      <c r="N12" s="56"/>
      <c r="O12" s="59" t="s">
        <v>121</v>
      </c>
      <c r="P12" s="58">
        <v>13</v>
      </c>
      <c r="Q12" s="58" t="s">
        <v>97</v>
      </c>
    </row>
    <row r="13" spans="1:17" s="25" customFormat="1" ht="31.5" x14ac:dyDescent="0.25">
      <c r="A13" s="15">
        <v>16</v>
      </c>
      <c r="B13" s="15" t="s">
        <v>93</v>
      </c>
      <c r="C13" s="15" t="s">
        <v>109</v>
      </c>
      <c r="D13" s="58" t="s">
        <v>96</v>
      </c>
      <c r="E13" s="58" t="s">
        <v>104</v>
      </c>
      <c r="F13" s="56">
        <v>12</v>
      </c>
      <c r="G13" s="56">
        <f t="shared" si="0"/>
        <v>11.485714285714286</v>
      </c>
      <c r="H13" s="56">
        <v>9.1</v>
      </c>
      <c r="I13" s="56">
        <f t="shared" si="1"/>
        <v>18.2</v>
      </c>
      <c r="J13" s="62">
        <v>0</v>
      </c>
      <c r="K13" s="56">
        <v>0</v>
      </c>
      <c r="L13" s="56">
        <f t="shared" si="3"/>
        <v>29.685714285714283</v>
      </c>
      <c r="M13" s="56"/>
      <c r="N13" s="56"/>
      <c r="O13" s="59" t="s">
        <v>121</v>
      </c>
      <c r="P13" s="58">
        <v>19</v>
      </c>
      <c r="Q13" s="58" t="s">
        <v>48</v>
      </c>
    </row>
    <row r="14" spans="1:17" s="25" customFormat="1" ht="31.5" x14ac:dyDescent="0.25">
      <c r="A14" s="15">
        <v>18</v>
      </c>
      <c r="B14" s="15" t="s">
        <v>92</v>
      </c>
      <c r="C14" s="15" t="s">
        <v>108</v>
      </c>
      <c r="D14" s="58" t="s">
        <v>96</v>
      </c>
      <c r="E14" s="58" t="s">
        <v>101</v>
      </c>
      <c r="F14" s="56">
        <v>22</v>
      </c>
      <c r="G14" s="56">
        <f t="shared" si="0"/>
        <v>21.057142857142857</v>
      </c>
      <c r="H14" s="56">
        <v>0</v>
      </c>
      <c r="I14" s="56">
        <f t="shared" si="1"/>
        <v>0</v>
      </c>
      <c r="J14" s="62">
        <v>0</v>
      </c>
      <c r="K14" s="56">
        <v>0</v>
      </c>
      <c r="L14" s="56">
        <f t="shared" si="3"/>
        <v>21.057142857142857</v>
      </c>
      <c r="M14" s="56"/>
      <c r="N14" s="56"/>
      <c r="O14" s="59" t="s">
        <v>121</v>
      </c>
      <c r="P14" s="58">
        <v>16</v>
      </c>
      <c r="Q14" s="58" t="s">
        <v>48</v>
      </c>
    </row>
    <row r="15" spans="1:17" s="25" customFormat="1" ht="30.75" customHeight="1" x14ac:dyDescent="0.25">
      <c r="A15" s="16">
        <v>19</v>
      </c>
      <c r="B15" s="15" t="s">
        <v>94</v>
      </c>
      <c r="C15" s="15" t="s">
        <v>110</v>
      </c>
      <c r="D15" s="58" t="s">
        <v>96</v>
      </c>
      <c r="E15" s="65" t="s">
        <v>101</v>
      </c>
      <c r="F15" s="56">
        <v>22</v>
      </c>
      <c r="G15" s="56">
        <f t="shared" si="0"/>
        <v>21.057142857142857</v>
      </c>
      <c r="H15" s="56">
        <v>0</v>
      </c>
      <c r="I15" s="56">
        <f t="shared" si="1"/>
        <v>0</v>
      </c>
      <c r="J15" s="62">
        <v>0</v>
      </c>
      <c r="K15" s="56">
        <v>0</v>
      </c>
      <c r="L15" s="56">
        <f t="shared" si="3"/>
        <v>21.057142857142857</v>
      </c>
      <c r="M15" s="56"/>
      <c r="N15" s="56"/>
      <c r="O15" s="59" t="s">
        <v>121</v>
      </c>
      <c r="P15" s="58">
        <v>16</v>
      </c>
      <c r="Q15" s="58" t="s">
        <v>48</v>
      </c>
    </row>
    <row r="16" spans="1:17" s="25" customFormat="1" ht="31.5" x14ac:dyDescent="0.25">
      <c r="A16" s="15">
        <v>20</v>
      </c>
      <c r="B16" s="15" t="s">
        <v>85</v>
      </c>
      <c r="C16" s="15" t="s">
        <v>111</v>
      </c>
      <c r="D16" s="58" t="s">
        <v>96</v>
      </c>
      <c r="E16" s="65">
        <v>10</v>
      </c>
      <c r="F16" s="56">
        <v>21</v>
      </c>
      <c r="G16" s="56">
        <f t="shared" si="0"/>
        <v>20.100000000000001</v>
      </c>
      <c r="H16" s="56">
        <v>0</v>
      </c>
      <c r="I16" s="56">
        <f t="shared" si="1"/>
        <v>0</v>
      </c>
      <c r="J16" s="62">
        <v>0</v>
      </c>
      <c r="K16" s="56">
        <v>0</v>
      </c>
      <c r="L16" s="56">
        <f t="shared" si="3"/>
        <v>20.100000000000001</v>
      </c>
      <c r="M16" s="56"/>
      <c r="N16" s="56"/>
      <c r="O16" s="59" t="s">
        <v>121</v>
      </c>
      <c r="P16" s="58">
        <v>17</v>
      </c>
      <c r="Q16" s="58" t="s">
        <v>97</v>
      </c>
    </row>
    <row r="17" spans="1:17" s="25" customFormat="1" ht="31.5" x14ac:dyDescent="0.25">
      <c r="A17" s="16">
        <v>21</v>
      </c>
      <c r="B17" s="15" t="s">
        <v>89</v>
      </c>
      <c r="C17" s="15" t="s">
        <v>105</v>
      </c>
      <c r="D17" s="58" t="s">
        <v>96</v>
      </c>
      <c r="E17" s="58" t="s">
        <v>104</v>
      </c>
      <c r="F17" s="56">
        <v>18</v>
      </c>
      <c r="G17" s="56">
        <f t="shared" si="0"/>
        <v>17.228571428571428</v>
      </c>
      <c r="H17" s="56">
        <v>0</v>
      </c>
      <c r="I17" s="56">
        <f t="shared" si="1"/>
        <v>0</v>
      </c>
      <c r="J17" s="62">
        <v>0</v>
      </c>
      <c r="K17" s="56">
        <v>0</v>
      </c>
      <c r="L17" s="56">
        <f t="shared" si="3"/>
        <v>17.228571428571428</v>
      </c>
      <c r="M17" s="56"/>
      <c r="N17" s="56"/>
      <c r="O17" s="59" t="s">
        <v>121</v>
      </c>
      <c r="P17" s="58">
        <v>18</v>
      </c>
      <c r="Q17" s="58" t="s">
        <v>48</v>
      </c>
    </row>
    <row r="18" spans="1:17" s="25" customFormat="1" ht="31.5" x14ac:dyDescent="0.25">
      <c r="A18" s="16">
        <v>22</v>
      </c>
      <c r="B18" s="15" t="s">
        <v>90</v>
      </c>
      <c r="C18" s="15" t="s">
        <v>106</v>
      </c>
      <c r="D18" s="58" t="s">
        <v>96</v>
      </c>
      <c r="E18" s="58" t="s">
        <v>104</v>
      </c>
      <c r="F18" s="56">
        <v>18</v>
      </c>
      <c r="G18" s="56">
        <f t="shared" si="0"/>
        <v>17.228571428571428</v>
      </c>
      <c r="H18" s="56">
        <v>0</v>
      </c>
      <c r="I18" s="56">
        <f t="shared" si="1"/>
        <v>0</v>
      </c>
      <c r="J18" s="62">
        <v>0</v>
      </c>
      <c r="K18" s="56">
        <v>0</v>
      </c>
      <c r="L18" s="56">
        <f t="shared" si="3"/>
        <v>17.228571428571428</v>
      </c>
      <c r="M18" s="56"/>
      <c r="N18" s="56"/>
      <c r="O18" s="59" t="s">
        <v>121</v>
      </c>
      <c r="P18" s="58">
        <v>18</v>
      </c>
      <c r="Q18" s="58" t="s">
        <v>48</v>
      </c>
    </row>
    <row r="19" spans="1:17" s="9" customFormat="1" ht="30.75" customHeight="1" x14ac:dyDescent="0.25">
      <c r="A19" s="16">
        <v>23</v>
      </c>
      <c r="B19" s="15" t="s">
        <v>88</v>
      </c>
      <c r="C19" s="15" t="s">
        <v>103</v>
      </c>
      <c r="D19" s="58" t="s">
        <v>96</v>
      </c>
      <c r="E19" s="58" t="s">
        <v>104</v>
      </c>
      <c r="F19" s="56">
        <v>15</v>
      </c>
      <c r="G19" s="56">
        <f t="shared" si="0"/>
        <v>14.357142857142858</v>
      </c>
      <c r="H19" s="56">
        <v>0</v>
      </c>
      <c r="I19" s="56">
        <f t="shared" si="1"/>
        <v>0</v>
      </c>
      <c r="J19" s="62">
        <v>0</v>
      </c>
      <c r="K19" s="56">
        <v>0</v>
      </c>
      <c r="L19" s="56">
        <f t="shared" si="3"/>
        <v>14.357142857142858</v>
      </c>
      <c r="M19" s="56"/>
      <c r="N19" s="56"/>
      <c r="O19" s="59" t="s">
        <v>121</v>
      </c>
      <c r="P19" s="58">
        <v>20</v>
      </c>
      <c r="Q19" s="58" t="s">
        <v>48</v>
      </c>
    </row>
    <row r="20" spans="1:17" s="9" customFormat="1" ht="15" customHeight="1" x14ac:dyDescent="0.25"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s="9" customFormat="1" ht="15" customHeight="1" x14ac:dyDescent="0.25"/>
    <row r="22" spans="1:17" s="9" customFormat="1" ht="15" customHeight="1" x14ac:dyDescent="0.25"/>
    <row r="23" spans="1:17" s="9" customFormat="1" ht="29.25" customHeight="1" x14ac:dyDescent="0.25"/>
    <row r="24" spans="1:17" s="9" customFormat="1" ht="29.25" customHeight="1" x14ac:dyDescent="0.25"/>
    <row r="25" spans="1:17" s="22" customFormat="1" ht="29.25" customHeight="1" x14ac:dyDescent="0.25"/>
    <row r="26" spans="1:17" s="36" customFormat="1" ht="15.75" x14ac:dyDescent="0.25"/>
    <row r="27" spans="1:17" s="36" customFormat="1" ht="15.75" x14ac:dyDescent="0.25"/>
  </sheetData>
  <sortState ref="B8:Q30">
    <sortCondition descending="1" ref="L8:L30"/>
  </sortState>
  <mergeCells count="1">
    <mergeCell ref="A1:Q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7 - 8 класс (девушки) </vt:lpstr>
      <vt:lpstr>7-8 класс (девушки)</vt:lpstr>
      <vt:lpstr>7 - 8 класс  (юноши)</vt:lpstr>
      <vt:lpstr>9 - 11 класс (девушки) </vt:lpstr>
      <vt:lpstr>9 - 11 класс  (юноши)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2020-01-04T13:23:52Z</dcterms:modified>
</cp:coreProperties>
</file>